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er\Dropbox\CFO\"/>
    </mc:Choice>
  </mc:AlternateContent>
  <xr:revisionPtr revIDLastSave="0" documentId="13_ncr:1_{9FC13AC5-395E-435F-AEED-611A955A0678}" xr6:coauthVersionLast="47" xr6:coauthVersionMax="47" xr10:uidLastSave="{00000000-0000-0000-0000-000000000000}"/>
  <bookViews>
    <workbookView xWindow="-9210" yWindow="-16320" windowWidth="29040" windowHeight="15720" xr2:uid="{00000000-000D-0000-FFFF-FFFF00000000}"/>
  </bookViews>
  <sheets>
    <sheet name="Account Compounding Calculator" sheetId="2" r:id="rId1"/>
  </sheets>
  <definedNames>
    <definedName name="_xlnm.Print_Area" localSheetId="0">'Account Compounding Calculator'!$A$1:$O$64</definedName>
  </definedNames>
  <calcPr calcId="191029"/>
  <customWorkbookViews>
    <customWorkbookView name="HOME" guid="{E2D1F735-8DDB-4AEA-A6FA-CA23B3447F60}" xWindow="83" yWindow="30" windowWidth="1524" windowHeight="7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L23" i="2" s="1"/>
  <c r="D32" i="2"/>
  <c r="F14" i="2"/>
  <c r="L14" i="2"/>
  <c r="G23" i="2"/>
  <c r="L11" i="2" l="1"/>
  <c r="H24" i="2" s="1"/>
  <c r="I17" i="2"/>
  <c r="L17" i="2" s="1"/>
  <c r="H25" i="2" s="1"/>
  <c r="I20" i="2"/>
  <c r="L20" i="2" s="1"/>
  <c r="H26" i="2" s="1"/>
  <c r="K32" i="2"/>
  <c r="G32" i="2"/>
  <c r="I32" i="2"/>
  <c r="D33" i="2"/>
  <c r="I33" i="2" l="1"/>
  <c r="G33" i="2"/>
  <c r="D34" i="2"/>
  <c r="K33" i="2"/>
  <c r="I34" i="2" l="1"/>
  <c r="G34" i="2"/>
  <c r="K34" i="2"/>
  <c r="D35" i="2"/>
  <c r="G35" i="2" l="1"/>
  <c r="K35" i="2"/>
  <c r="D36" i="2"/>
  <c r="I35" i="2"/>
  <c r="G36" i="2" l="1"/>
  <c r="D37" i="2"/>
  <c r="K36" i="2"/>
  <c r="I36" i="2"/>
  <c r="G37" i="2" l="1"/>
  <c r="K37" i="2"/>
  <c r="I37" i="2"/>
  <c r="D38" i="2"/>
  <c r="G38" i="2" l="1"/>
  <c r="K38" i="2"/>
  <c r="I38" i="2"/>
  <c r="D39" i="2"/>
  <c r="D40" i="2" l="1"/>
  <c r="G39" i="2"/>
  <c r="K39" i="2"/>
  <c r="I39" i="2"/>
  <c r="D41" i="2" l="1"/>
  <c r="G40" i="2"/>
  <c r="K40" i="2"/>
  <c r="I40" i="2"/>
  <c r="K41" i="2" l="1"/>
  <c r="I41" i="2"/>
  <c r="D42" i="2"/>
  <c r="G41" i="2"/>
  <c r="K42" i="2" l="1"/>
  <c r="I42" i="2"/>
  <c r="G42" i="2"/>
  <c r="D43" i="2"/>
  <c r="G43" i="2" l="1"/>
  <c r="K43" i="2"/>
  <c r="I43" i="2"/>
  <c r="D44" i="2"/>
  <c r="I44" i="2" l="1"/>
  <c r="G44" i="2"/>
  <c r="K44" i="2"/>
  <c r="D45" i="2"/>
  <c r="K45" i="2" l="1"/>
  <c r="I45" i="2"/>
  <c r="G45" i="2"/>
  <c r="D46" i="2"/>
  <c r="K46" i="2" l="1"/>
  <c r="I46" i="2"/>
  <c r="G46" i="2"/>
  <c r="D47" i="2"/>
  <c r="D48" i="2" l="1"/>
  <c r="G47" i="2"/>
  <c r="K47" i="2"/>
  <c r="I47" i="2"/>
  <c r="D49" i="2" l="1"/>
  <c r="I48" i="2"/>
  <c r="G48" i="2"/>
  <c r="K48" i="2"/>
  <c r="K49" i="2" l="1"/>
  <c r="I49" i="2"/>
  <c r="D50" i="2"/>
  <c r="G49" i="2"/>
  <c r="K50" i="2" l="1"/>
  <c r="I50" i="2"/>
  <c r="G50" i="2"/>
  <c r="D51" i="2"/>
  <c r="G51" i="2" l="1"/>
  <c r="K51" i="2"/>
  <c r="D52" i="2"/>
  <c r="I51" i="2"/>
  <c r="I52" i="2" l="1"/>
  <c r="G52" i="2"/>
  <c r="D53" i="2"/>
  <c r="K52" i="2"/>
  <c r="G53" i="2" l="1"/>
  <c r="K53" i="2"/>
  <c r="I53" i="2"/>
  <c r="D54" i="2"/>
  <c r="I54" i="2" l="1"/>
  <c r="G54" i="2"/>
  <c r="K54" i="2"/>
  <c r="D55" i="2"/>
  <c r="D56" i="2" l="1"/>
  <c r="G55" i="2"/>
  <c r="K55" i="2"/>
  <c r="I55" i="2"/>
  <c r="D57" i="2" l="1"/>
  <c r="I56" i="2"/>
  <c r="G56" i="2"/>
  <c r="K56" i="2"/>
  <c r="K57" i="2" l="1"/>
  <c r="I57" i="2"/>
  <c r="D58" i="2"/>
  <c r="G57" i="2"/>
  <c r="K58" i="2" l="1"/>
  <c r="I58" i="2"/>
  <c r="G58" i="2"/>
  <c r="D59" i="2"/>
  <c r="G59" i="2" l="1"/>
  <c r="I59" i="2"/>
  <c r="D60" i="2"/>
  <c r="K59" i="2"/>
  <c r="I60" i="2" l="1"/>
  <c r="G60" i="2"/>
  <c r="K60" i="2"/>
  <c r="D61" i="2"/>
  <c r="K61" i="2" l="1"/>
  <c r="I61" i="2"/>
  <c r="G61" i="2"/>
</calcChain>
</file>

<file path=xl/sharedStrings.xml><?xml version="1.0" encoding="utf-8"?>
<sst xmlns="http://schemas.openxmlformats.org/spreadsheetml/2006/main" count="31" uniqueCount="26">
  <si>
    <t>OR</t>
  </si>
  <si>
    <t>End of
Year</t>
  </si>
  <si>
    <t>Future Value of Capital Account Balance</t>
  </si>
  <si>
    <t>MONTHLY Return on
Capital Objective</t>
  </si>
  <si>
    <t>WEEKLY Return on
Capital Objective</t>
  </si>
  <si>
    <t>DAILY Return on
Capital Objective</t>
  </si>
  <si>
    <t>IF your Initial Starting Capital Account Balance is</t>
  </si>
  <si>
    <t>and your OBJECTIVE is to make</t>
  </si>
  <si>
    <t>THEN your MONTHLY GOAL is to make</t>
  </si>
  <si>
    <t>AND your WEEKLY GOAL is to make</t>
  </si>
  <si>
    <t>AND your DAILY GOAL is to make</t>
  </si>
  <si>
    <t>on average per MONTH,</t>
  </si>
  <si>
    <t>on average per WEEK,</t>
  </si>
  <si>
    <t>on average per DAY.</t>
  </si>
  <si>
    <t>What is your</t>
  </si>
  <si>
    <t xml:space="preserve">  (For example:  5.0%)</t>
  </si>
  <si>
    <t xml:space="preserve">  What is your Initial Starting Capital Account Balance?  </t>
  </si>
  <si>
    <t xml:space="preserve">  (For example:  $10,000)</t>
  </si>
  <si>
    <t>MONTHLY</t>
  </si>
  <si>
    <t xml:space="preserve">     Rate of Return on Account Balance Objective?  </t>
  </si>
  <si>
    <t>Rate of Return Objective:</t>
  </si>
  <si>
    <t>ANNUALLY,</t>
  </si>
  <si>
    <t>GREEN</t>
  </si>
  <si>
    <t>WEEKLY</t>
  </si>
  <si>
    <t>DAILY</t>
  </si>
  <si>
    <t xml:space="preserve">* If your OBJECTIVES are met, those Years that you would have DOUBLED your money are highlighted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</si>
</sst>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1" fontId="1" fillId="2" borderId="0" xfId="0" applyNumberFormat="1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/>
    <xf numFmtId="0" fontId="5" fillId="2" borderId="10" xfId="0" applyFont="1" applyFill="1" applyBorder="1" applyAlignment="1">
      <alignment vertical="center"/>
    </xf>
    <xf numFmtId="0" fontId="1" fillId="2" borderId="10" xfId="0" applyFont="1" applyFill="1" applyBorder="1"/>
    <xf numFmtId="0" fontId="6" fillId="2" borderId="1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right" vertical="center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4" fontId="3" fillId="8" borderId="13" xfId="0" applyNumberFormat="1" applyFont="1" applyFill="1" applyBorder="1" applyAlignment="1">
      <alignment horizontal="center" vertical="center"/>
    </xf>
    <xf numFmtId="164" fontId="3" fillId="8" borderId="14" xfId="0" applyNumberFormat="1" applyFont="1" applyFill="1" applyBorder="1" applyAlignment="1">
      <alignment horizontal="center" vertical="center"/>
    </xf>
    <xf numFmtId="164" fontId="3" fillId="8" borderId="24" xfId="0" applyNumberFormat="1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0" fontId="3" fillId="10" borderId="13" xfId="0" applyNumberFormat="1" applyFont="1" applyFill="1" applyBorder="1" applyAlignment="1">
      <alignment horizontal="center" vertical="center"/>
    </xf>
    <xf numFmtId="10" fontId="3" fillId="10" borderId="14" xfId="0" applyNumberFormat="1" applyFont="1" applyFill="1" applyBorder="1" applyAlignment="1">
      <alignment horizontal="center" vertical="center"/>
    </xf>
    <xf numFmtId="10" fontId="3" fillId="10" borderId="24" xfId="0" applyNumberFormat="1" applyFont="1" applyFill="1" applyBorder="1" applyAlignment="1">
      <alignment horizontal="center" vertical="center"/>
    </xf>
    <xf numFmtId="10" fontId="3" fillId="10" borderId="7" xfId="0" applyNumberFormat="1" applyFont="1" applyFill="1" applyBorder="1" applyAlignment="1">
      <alignment horizontal="center" vertical="center"/>
    </xf>
    <xf numFmtId="165" fontId="3" fillId="10" borderId="13" xfId="0" applyNumberFormat="1" applyFont="1" applyFill="1" applyBorder="1" applyAlignment="1">
      <alignment horizontal="center" vertical="center"/>
    </xf>
    <xf numFmtId="165" fontId="3" fillId="10" borderId="5" xfId="0" applyNumberFormat="1" applyFont="1" applyFill="1" applyBorder="1" applyAlignment="1">
      <alignment horizontal="center" vertical="center"/>
    </xf>
    <xf numFmtId="165" fontId="3" fillId="10" borderId="14" xfId="0" applyNumberFormat="1" applyFont="1" applyFill="1" applyBorder="1" applyAlignment="1">
      <alignment horizontal="center" vertical="center"/>
    </xf>
    <xf numFmtId="165" fontId="3" fillId="10" borderId="24" xfId="0" applyNumberFormat="1" applyFont="1" applyFill="1" applyBorder="1" applyAlignment="1">
      <alignment horizontal="center" vertical="center"/>
    </xf>
    <xf numFmtId="165" fontId="3" fillId="10" borderId="6" xfId="0" applyNumberFormat="1" applyFont="1" applyFill="1" applyBorder="1" applyAlignment="1">
      <alignment horizontal="center" vertical="center"/>
    </xf>
    <xf numFmtId="165" fontId="3" fillId="10" borderId="7" xfId="0" applyNumberFormat="1" applyFont="1" applyFill="1" applyBorder="1" applyAlignment="1">
      <alignment horizontal="center" vertical="center"/>
    </xf>
    <xf numFmtId="165" fontId="3" fillId="11" borderId="13" xfId="0" applyNumberFormat="1" applyFont="1" applyFill="1" applyBorder="1" applyAlignment="1">
      <alignment horizontal="center" vertical="center"/>
    </xf>
    <xf numFmtId="165" fontId="3" fillId="11" borderId="5" xfId="0" applyNumberFormat="1" applyFont="1" applyFill="1" applyBorder="1" applyAlignment="1">
      <alignment horizontal="center" vertical="center"/>
    </xf>
    <xf numFmtId="165" fontId="3" fillId="11" borderId="14" xfId="0" applyNumberFormat="1" applyFont="1" applyFill="1" applyBorder="1" applyAlignment="1">
      <alignment horizontal="center" vertical="center"/>
    </xf>
    <xf numFmtId="165" fontId="3" fillId="11" borderId="24" xfId="0" applyNumberFormat="1" applyFont="1" applyFill="1" applyBorder="1" applyAlignment="1">
      <alignment horizontal="center" vertical="center"/>
    </xf>
    <xf numFmtId="165" fontId="3" fillId="11" borderId="6" xfId="0" applyNumberFormat="1" applyFont="1" applyFill="1" applyBorder="1" applyAlignment="1">
      <alignment horizontal="center" vertical="center"/>
    </xf>
    <xf numFmtId="165" fontId="3" fillId="11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3" fillId="6" borderId="13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24" xfId="0" applyNumberFormat="1" applyFont="1" applyFill="1" applyBorder="1" applyAlignment="1" applyProtection="1">
      <alignment horizontal="center" vertical="center"/>
      <protection locked="0"/>
    </xf>
    <xf numFmtId="165" fontId="3" fillId="6" borderId="7" xfId="0" applyNumberFormat="1" applyFont="1" applyFill="1" applyBorder="1" applyAlignment="1" applyProtection="1">
      <alignment horizontal="center" vertical="center"/>
      <protection locked="0"/>
    </xf>
    <xf numFmtId="165" fontId="3" fillId="7" borderId="13" xfId="0" applyNumberFormat="1" applyFont="1" applyFill="1" applyBorder="1" applyAlignment="1">
      <alignment horizontal="center" vertical="center"/>
    </xf>
    <xf numFmtId="165" fontId="3" fillId="7" borderId="5" xfId="0" applyNumberFormat="1" applyFont="1" applyFill="1" applyBorder="1" applyAlignment="1">
      <alignment horizontal="center" vertical="center"/>
    </xf>
    <xf numFmtId="165" fontId="3" fillId="7" borderId="14" xfId="0" applyNumberFormat="1" applyFont="1" applyFill="1" applyBorder="1" applyAlignment="1">
      <alignment horizontal="center" vertical="center"/>
    </xf>
    <xf numFmtId="165" fontId="3" fillId="7" borderId="24" xfId="0" applyNumberFormat="1" applyFont="1" applyFill="1" applyBorder="1" applyAlignment="1">
      <alignment horizontal="center" vertical="center"/>
    </xf>
    <xf numFmtId="165" fontId="3" fillId="7" borderId="6" xfId="0" applyNumberFormat="1" applyFont="1" applyFill="1" applyBorder="1" applyAlignment="1">
      <alignment horizontal="center" vertical="center"/>
    </xf>
    <xf numFmtId="165" fontId="3" fillId="7" borderId="7" xfId="0" applyNumberFormat="1" applyFont="1" applyFill="1" applyBorder="1" applyAlignment="1">
      <alignment horizontal="center" vertical="center"/>
    </xf>
    <xf numFmtId="165" fontId="3" fillId="8" borderId="13" xfId="0" applyNumberFormat="1" applyFont="1" applyFill="1" applyBorder="1" applyAlignment="1">
      <alignment horizontal="center" vertical="center"/>
    </xf>
    <xf numFmtId="165" fontId="3" fillId="8" borderId="5" xfId="0" applyNumberFormat="1" applyFont="1" applyFill="1" applyBorder="1" applyAlignment="1">
      <alignment horizontal="center" vertical="center"/>
    </xf>
    <xf numFmtId="165" fontId="3" fillId="8" borderId="14" xfId="0" applyNumberFormat="1" applyFont="1" applyFill="1" applyBorder="1" applyAlignment="1">
      <alignment horizontal="center" vertical="center"/>
    </xf>
    <xf numFmtId="165" fontId="3" fillId="8" borderId="24" xfId="0" applyNumberFormat="1" applyFont="1" applyFill="1" applyBorder="1" applyAlignment="1">
      <alignment horizontal="center" vertical="center"/>
    </xf>
    <xf numFmtId="165" fontId="3" fillId="8" borderId="6" xfId="0" applyNumberFormat="1" applyFont="1" applyFill="1" applyBorder="1" applyAlignment="1">
      <alignment horizontal="center" vertical="center"/>
    </xf>
    <xf numFmtId="165" fontId="3" fillId="8" borderId="7" xfId="0" applyNumberFormat="1" applyFont="1" applyFill="1" applyBorder="1" applyAlignment="1">
      <alignment horizontal="center" vertical="center"/>
    </xf>
    <xf numFmtId="164" fontId="3" fillId="9" borderId="13" xfId="0" applyNumberFormat="1" applyFont="1" applyFill="1" applyBorder="1" applyAlignment="1" applyProtection="1">
      <alignment horizontal="center" vertical="center"/>
      <protection locked="0"/>
    </xf>
    <xf numFmtId="164" fontId="3" fillId="9" borderId="14" xfId="0" applyNumberFormat="1" applyFont="1" applyFill="1" applyBorder="1" applyAlignment="1" applyProtection="1">
      <alignment horizontal="center" vertical="center"/>
      <protection locked="0"/>
    </xf>
    <xf numFmtId="164" fontId="3" fillId="9" borderId="24" xfId="0" applyNumberFormat="1" applyFont="1" applyFill="1" applyBorder="1" applyAlignment="1" applyProtection="1">
      <alignment horizontal="center" vertical="center"/>
      <protection locked="0"/>
    </xf>
    <xf numFmtId="164" fontId="3" fillId="9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/>
    </xf>
    <xf numFmtId="165" fontId="2" fillId="2" borderId="16" xfId="0" applyNumberFormat="1" applyFont="1" applyFill="1" applyBorder="1" applyAlignment="1">
      <alignment horizontal="center" vertical="center"/>
    </xf>
    <xf numFmtId="165" fontId="2" fillId="4" borderId="16" xfId="0" applyNumberFormat="1" applyFont="1" applyFill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 vertical="center"/>
    </xf>
    <xf numFmtId="165" fontId="0" fillId="4" borderId="15" xfId="0" applyNumberFormat="1" applyFill="1" applyBorder="1" applyAlignment="1">
      <alignment horizontal="center" vertical="center"/>
    </xf>
    <xf numFmtId="165" fontId="0" fillId="4" borderId="25" xfId="0" applyNumberForma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165" fontId="0" fillId="4" borderId="17" xfId="0" applyNumberForma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5" fontId="0" fillId="3" borderId="17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6" fontId="3" fillId="11" borderId="13" xfId="0" applyNumberFormat="1" applyFont="1" applyFill="1" applyBorder="1" applyAlignment="1">
      <alignment horizontal="center" vertical="center"/>
    </xf>
    <xf numFmtId="166" fontId="3" fillId="11" borderId="14" xfId="0" applyNumberFormat="1" applyFont="1" applyFill="1" applyBorder="1" applyAlignment="1">
      <alignment horizontal="center" vertical="center"/>
    </xf>
    <xf numFmtId="166" fontId="3" fillId="11" borderId="24" xfId="0" applyNumberFormat="1" applyFont="1" applyFill="1" applyBorder="1" applyAlignment="1">
      <alignment horizontal="center" vertical="center"/>
    </xf>
    <xf numFmtId="166" fontId="3" fillId="11" borderId="7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5" fontId="2" fillId="2" borderId="31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24" xfId="0" applyNumberFormat="1" applyFont="1" applyFill="1" applyBorder="1" applyAlignment="1">
      <alignment horizontal="right" vertical="center"/>
    </xf>
    <xf numFmtId="165" fontId="2" fillId="2" borderId="6" xfId="0" applyNumberFormat="1" applyFont="1" applyFill="1" applyBorder="1" applyAlignment="1">
      <alignment horizontal="right" vertical="center"/>
    </xf>
    <xf numFmtId="165" fontId="2" fillId="2" borderId="29" xfId="0" applyNumberFormat="1" applyFont="1" applyFill="1" applyBorder="1" applyAlignment="1">
      <alignment horizontal="center" vertical="center"/>
    </xf>
    <xf numFmtId="165" fontId="0" fillId="2" borderId="29" xfId="0" applyNumberFormat="1" applyFill="1" applyBorder="1" applyAlignment="1">
      <alignment horizontal="center" vertical="center"/>
    </xf>
    <xf numFmtId="165" fontId="0" fillId="2" borderId="30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124239</xdr:colOff>
      <xdr:row>1</xdr:row>
      <xdr:rowOff>0</xdr:rowOff>
    </xdr:from>
    <xdr:to>
      <xdr:col>8</xdr:col>
      <xdr:colOff>459700</xdr:colOff>
      <xdr:row>7</xdr:row>
      <xdr:rowOff>158962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7835C-A371-B7DD-7953-912470B4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5782" y="207065"/>
          <a:ext cx="2994179" cy="145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5"/>
  <sheetViews>
    <sheetView showGridLines="0" showRowColHeaders="0" tabSelected="1" zoomScale="115" zoomScaleNormal="115" zoomScaleSheetLayoutView="100" workbookViewId="0">
      <selection activeCell="O4" sqref="O4"/>
    </sheetView>
  </sheetViews>
  <sheetFormatPr defaultColWidth="8.90625" defaultRowHeight="14.5" x14ac:dyDescent="0.35"/>
  <cols>
    <col min="1" max="3" width="6.6328125" customWidth="1"/>
    <col min="4" max="4" width="12.6328125" customWidth="1"/>
    <col min="5" max="5" width="6.6328125" customWidth="1"/>
    <col min="6" max="10" width="12.6328125" customWidth="1"/>
    <col min="11" max="11" width="6.6328125" customWidth="1"/>
    <col min="12" max="12" width="12.6328125" customWidth="1"/>
    <col min="13" max="15" width="6.6328125" customWidth="1"/>
  </cols>
  <sheetData>
    <row r="1" spans="1:15" ht="16.5" customHeight="1" thickTop="1" x14ac:dyDescent="0.35">
      <c r="A1" s="1"/>
      <c r="B1" s="6"/>
      <c r="C1" s="7"/>
      <c r="D1" s="7"/>
      <c r="E1" s="7"/>
      <c r="F1" s="7"/>
      <c r="G1" s="7"/>
      <c r="H1" s="2"/>
      <c r="I1" s="2"/>
      <c r="J1" s="2"/>
      <c r="K1" s="2"/>
      <c r="L1" s="2"/>
      <c r="M1" s="2"/>
      <c r="N1" s="2"/>
      <c r="O1" s="21"/>
    </row>
    <row r="2" spans="1:15" ht="17.399999999999999" customHeight="1" x14ac:dyDescent="0.35">
      <c r="A2" s="3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2"/>
    </row>
    <row r="3" spans="1:15" ht="17.399999999999999" customHeight="1" x14ac:dyDescent="0.35">
      <c r="A3" s="3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23"/>
    </row>
    <row r="4" spans="1:15" ht="17.399999999999999" customHeight="1" x14ac:dyDescent="0.35">
      <c r="A4" s="3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23"/>
    </row>
    <row r="5" spans="1:15" ht="17.399999999999999" customHeight="1" x14ac:dyDescent="0.35">
      <c r="A5" s="3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24"/>
    </row>
    <row r="6" spans="1:15" ht="17.399999999999999" customHeight="1" x14ac:dyDescent="0.35">
      <c r="A6" s="3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24"/>
    </row>
    <row r="7" spans="1:15" ht="17.399999999999999" customHeight="1" x14ac:dyDescent="0.35">
      <c r="A7" s="3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24"/>
    </row>
    <row r="8" spans="1:15" ht="16.5" customHeight="1" thickBot="1" x14ac:dyDescent="0.65">
      <c r="A8" s="3"/>
      <c r="B8" s="87"/>
      <c r="C8" s="87"/>
      <c r="D8" s="87"/>
      <c r="E8" s="87"/>
      <c r="F8" s="87"/>
      <c r="G8" s="87"/>
      <c r="H8" s="87"/>
      <c r="I8" s="87"/>
      <c r="J8" s="87"/>
      <c r="K8" s="4"/>
      <c r="L8" s="4"/>
      <c r="M8" s="4"/>
      <c r="N8" s="4"/>
      <c r="O8" s="22"/>
    </row>
    <row r="9" spans="1:15" ht="16.5" customHeight="1" x14ac:dyDescent="0.35">
      <c r="A9" s="3"/>
      <c r="B9" s="111" t="s">
        <v>16</v>
      </c>
      <c r="C9" s="42"/>
      <c r="D9" s="42"/>
      <c r="E9" s="42"/>
      <c r="F9" s="42"/>
      <c r="G9" s="42"/>
      <c r="H9" s="43"/>
      <c r="I9" s="88"/>
      <c r="J9" s="89"/>
      <c r="K9" s="4"/>
      <c r="L9" s="17"/>
      <c r="M9" s="16"/>
      <c r="N9" s="16"/>
      <c r="O9" s="23"/>
    </row>
    <row r="10" spans="1:15" ht="16.5" customHeight="1" thickBot="1" x14ac:dyDescent="0.4">
      <c r="A10" s="3"/>
      <c r="B10" s="108" t="s">
        <v>17</v>
      </c>
      <c r="C10" s="109"/>
      <c r="D10" s="109"/>
      <c r="E10" s="109"/>
      <c r="F10" s="109"/>
      <c r="G10" s="109"/>
      <c r="H10" s="110"/>
      <c r="I10" s="90"/>
      <c r="J10" s="91"/>
      <c r="K10" s="4"/>
      <c r="L10" s="17"/>
      <c r="M10" s="16"/>
      <c r="N10" s="16"/>
      <c r="O10" s="23"/>
    </row>
    <row r="11" spans="1:15" ht="16.5" customHeight="1" x14ac:dyDescent="0.35">
      <c r="A11" s="3"/>
      <c r="B11" s="68" t="s">
        <v>14</v>
      </c>
      <c r="C11" s="69"/>
      <c r="D11" s="39" t="s">
        <v>18</v>
      </c>
      <c r="E11" s="42" t="s">
        <v>19</v>
      </c>
      <c r="F11" s="42"/>
      <c r="G11" s="42"/>
      <c r="H11" s="43"/>
      <c r="I11" s="104">
        <v>0.05</v>
      </c>
      <c r="J11" s="105"/>
      <c r="K11" s="70" t="s">
        <v>0</v>
      </c>
      <c r="L11" s="92" t="e">
        <f>IF(D11="MONTHLY",AVERAGE((I9*(1+I14)^1)-I9)/12,I9*I11)</f>
        <v>#DIV/0!</v>
      </c>
      <c r="M11" s="93"/>
      <c r="N11" s="94"/>
      <c r="O11" s="24"/>
    </row>
    <row r="12" spans="1:15" ht="16.5" customHeight="1" thickBot="1" x14ac:dyDescent="0.4">
      <c r="A12" s="3"/>
      <c r="B12" s="108" t="s">
        <v>15</v>
      </c>
      <c r="C12" s="109"/>
      <c r="D12" s="109"/>
      <c r="E12" s="109"/>
      <c r="F12" s="109"/>
      <c r="G12" s="109"/>
      <c r="H12" s="110"/>
      <c r="I12" s="106"/>
      <c r="J12" s="107"/>
      <c r="K12" s="70"/>
      <c r="L12" s="95"/>
      <c r="M12" s="96"/>
      <c r="N12" s="97"/>
      <c r="O12" s="24"/>
    </row>
    <row r="13" spans="1:15" ht="8.25" customHeight="1" thickBot="1" x14ac:dyDescent="0.4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</row>
    <row r="14" spans="1:15" ht="16.5" customHeight="1" x14ac:dyDescent="0.35">
      <c r="A14" s="3"/>
      <c r="B14" s="56"/>
      <c r="C14" s="57"/>
      <c r="D14" s="57"/>
      <c r="E14" s="57"/>
      <c r="F14" s="44" t="str">
        <f>IF(D11="MONTHLY","ANNUAL","MONTHLY")</f>
        <v>ANNUAL</v>
      </c>
      <c r="G14" s="61" t="s">
        <v>20</v>
      </c>
      <c r="H14" s="62"/>
      <c r="I14" s="48" t="e">
        <f>IF(D11="MONTHLY",((I9*(1+I11)^12)-I9)/I9,I11/12)</f>
        <v>#DIV/0!</v>
      </c>
      <c r="J14" s="49"/>
      <c r="K14" s="70" t="s">
        <v>0</v>
      </c>
      <c r="L14" s="98">
        <f>IF(D11="MONTHLY",(I9*(1+I11)^12)-I9,L11/12)</f>
        <v>0</v>
      </c>
      <c r="M14" s="99"/>
      <c r="N14" s="100"/>
      <c r="O14" s="24"/>
    </row>
    <row r="15" spans="1:15" ht="16.5" customHeight="1" thickBot="1" x14ac:dyDescent="0.4">
      <c r="A15" s="3"/>
      <c r="B15" s="58"/>
      <c r="C15" s="59"/>
      <c r="D15" s="59"/>
      <c r="E15" s="59"/>
      <c r="F15" s="60"/>
      <c r="G15" s="63"/>
      <c r="H15" s="64"/>
      <c r="I15" s="50"/>
      <c r="J15" s="51"/>
      <c r="K15" s="70"/>
      <c r="L15" s="101"/>
      <c r="M15" s="102"/>
      <c r="N15" s="103"/>
      <c r="O15" s="24"/>
    </row>
    <row r="16" spans="1:15" ht="8.25" customHeight="1" thickBot="1" x14ac:dyDescent="0.4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7"/>
    </row>
    <row r="17" spans="1:15" ht="16.5" customHeight="1" x14ac:dyDescent="0.35">
      <c r="A17" s="3"/>
      <c r="B17" s="56"/>
      <c r="C17" s="57"/>
      <c r="D17" s="57"/>
      <c r="E17" s="57"/>
      <c r="F17" s="44" t="s">
        <v>23</v>
      </c>
      <c r="G17" s="61" t="s">
        <v>20</v>
      </c>
      <c r="H17" s="62"/>
      <c r="I17" s="71" t="e">
        <f>IF(D11="MONTHLY",I14/52,I11/52)</f>
        <v>#DIV/0!</v>
      </c>
      <c r="J17" s="72"/>
      <c r="K17" s="70" t="s">
        <v>0</v>
      </c>
      <c r="L17" s="75" t="e">
        <f>I9*I17</f>
        <v>#DIV/0!</v>
      </c>
      <c r="M17" s="76"/>
      <c r="N17" s="77"/>
      <c r="O17" s="24"/>
    </row>
    <row r="18" spans="1:15" ht="16.5" customHeight="1" thickBot="1" x14ac:dyDescent="0.4">
      <c r="A18" s="3"/>
      <c r="B18" s="58"/>
      <c r="C18" s="59"/>
      <c r="D18" s="59"/>
      <c r="E18" s="59"/>
      <c r="F18" s="60"/>
      <c r="G18" s="63"/>
      <c r="H18" s="64"/>
      <c r="I18" s="73"/>
      <c r="J18" s="74"/>
      <c r="K18" s="70"/>
      <c r="L18" s="78"/>
      <c r="M18" s="79"/>
      <c r="N18" s="80"/>
      <c r="O18" s="24"/>
    </row>
    <row r="19" spans="1:15" ht="8.25" customHeight="1" thickBot="1" x14ac:dyDescent="0.4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1:15" ht="16.5" customHeight="1" x14ac:dyDescent="0.35">
      <c r="A20" s="3"/>
      <c r="B20" s="56"/>
      <c r="C20" s="57"/>
      <c r="D20" s="57"/>
      <c r="E20" s="57"/>
      <c r="F20" s="44" t="s">
        <v>24</v>
      </c>
      <c r="G20" s="61" t="s">
        <v>20</v>
      </c>
      <c r="H20" s="62"/>
      <c r="I20" s="136" t="e">
        <f>IF(D11="MONTHLY",I14/250,I11/250)</f>
        <v>#DIV/0!</v>
      </c>
      <c r="J20" s="137"/>
      <c r="K20" s="70" t="s">
        <v>0</v>
      </c>
      <c r="L20" s="81" t="e">
        <f>I9*I20</f>
        <v>#DIV/0!</v>
      </c>
      <c r="M20" s="82"/>
      <c r="N20" s="83"/>
      <c r="O20" s="24"/>
    </row>
    <row r="21" spans="1:15" ht="16.5" customHeight="1" thickBot="1" x14ac:dyDescent="0.4">
      <c r="A21" s="3"/>
      <c r="B21" s="58"/>
      <c r="C21" s="59"/>
      <c r="D21" s="59"/>
      <c r="E21" s="59"/>
      <c r="F21" s="60"/>
      <c r="G21" s="63"/>
      <c r="H21" s="64"/>
      <c r="I21" s="138"/>
      <c r="J21" s="139"/>
      <c r="K21" s="70"/>
      <c r="L21" s="84"/>
      <c r="M21" s="85"/>
      <c r="N21" s="86"/>
      <c r="O21" s="24"/>
    </row>
    <row r="22" spans="1:15" ht="16.5" customHeight="1" thickBot="1" x14ac:dyDescent="0.4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/>
    </row>
    <row r="23" spans="1:15" ht="16.5" customHeight="1" x14ac:dyDescent="0.35">
      <c r="A23" s="3"/>
      <c r="B23" s="134" t="s">
        <v>6</v>
      </c>
      <c r="C23" s="44"/>
      <c r="D23" s="44"/>
      <c r="E23" s="44"/>
      <c r="F23" s="44"/>
      <c r="G23" s="135">
        <f>I9</f>
        <v>0</v>
      </c>
      <c r="H23" s="135"/>
      <c r="I23" s="44" t="s">
        <v>7</v>
      </c>
      <c r="J23" s="44"/>
      <c r="K23" s="44"/>
      <c r="L23" s="11" t="e">
        <f>IF(D11="MONTHLY",I14,I11)</f>
        <v>#DIV/0!</v>
      </c>
      <c r="M23" s="44" t="s">
        <v>21</v>
      </c>
      <c r="N23" s="45"/>
      <c r="O23" s="25"/>
    </row>
    <row r="24" spans="1:15" ht="16.5" customHeight="1" x14ac:dyDescent="0.35">
      <c r="A24" s="3"/>
      <c r="B24" s="140" t="s">
        <v>8</v>
      </c>
      <c r="C24" s="141"/>
      <c r="D24" s="141"/>
      <c r="E24" s="141"/>
      <c r="F24" s="141"/>
      <c r="G24" s="141"/>
      <c r="H24" s="52" t="e">
        <f>IF(D11="MONTHLY",L11,L14)</f>
        <v>#DIV/0!</v>
      </c>
      <c r="I24" s="52"/>
      <c r="J24" s="53" t="s">
        <v>11</v>
      </c>
      <c r="K24" s="53"/>
      <c r="L24" s="53"/>
      <c r="M24" s="16"/>
      <c r="N24" s="32"/>
      <c r="O24" s="25"/>
    </row>
    <row r="25" spans="1:15" ht="16.5" customHeight="1" x14ac:dyDescent="0.35">
      <c r="A25" s="3"/>
      <c r="B25" s="142" t="s">
        <v>9</v>
      </c>
      <c r="C25" s="143"/>
      <c r="D25" s="143"/>
      <c r="E25" s="143"/>
      <c r="F25" s="143"/>
      <c r="G25" s="143"/>
      <c r="H25" s="52" t="e">
        <f>L17</f>
        <v>#DIV/0!</v>
      </c>
      <c r="I25" s="52"/>
      <c r="J25" s="53" t="s">
        <v>12</v>
      </c>
      <c r="K25" s="53"/>
      <c r="L25" s="53"/>
      <c r="M25" s="37"/>
      <c r="N25" s="33"/>
      <c r="O25" s="25"/>
    </row>
    <row r="26" spans="1:15" ht="16.5" customHeight="1" thickBot="1" x14ac:dyDescent="0.4">
      <c r="A26" s="3"/>
      <c r="B26" s="144" t="s">
        <v>10</v>
      </c>
      <c r="C26" s="145"/>
      <c r="D26" s="145"/>
      <c r="E26" s="145"/>
      <c r="F26" s="145"/>
      <c r="G26" s="145"/>
      <c r="H26" s="118" t="e">
        <f>L20</f>
        <v>#DIV/0!</v>
      </c>
      <c r="I26" s="119"/>
      <c r="J26" s="63" t="s">
        <v>13</v>
      </c>
      <c r="K26" s="63"/>
      <c r="L26" s="63"/>
      <c r="M26" s="12"/>
      <c r="N26" s="13"/>
      <c r="O26" s="25"/>
    </row>
    <row r="27" spans="1:15" ht="16.5" customHeight="1" x14ac:dyDescent="0.35">
      <c r="A27" s="3"/>
      <c r="B27" s="38"/>
      <c r="C27" s="38"/>
      <c r="D27" s="38"/>
      <c r="E27" s="38"/>
      <c r="F27" s="38"/>
      <c r="G27" s="38"/>
      <c r="H27" s="29"/>
      <c r="I27" s="9"/>
      <c r="J27" s="30"/>
      <c r="K27" s="30"/>
      <c r="L27" s="30"/>
      <c r="M27" s="16"/>
      <c r="N27" s="16"/>
      <c r="O27" s="25"/>
    </row>
    <row r="28" spans="1:15" ht="16.5" customHeight="1" x14ac:dyDescent="0.35">
      <c r="A28" s="3"/>
      <c r="B28" s="47" t="s">
        <v>25</v>
      </c>
      <c r="C28" s="47"/>
      <c r="D28" s="47"/>
      <c r="E28" s="47"/>
      <c r="F28" s="47"/>
      <c r="G28" s="47"/>
      <c r="H28" s="47"/>
      <c r="I28" s="47"/>
      <c r="J28" s="47"/>
      <c r="K28" s="47"/>
      <c r="L28" s="46" t="s">
        <v>22</v>
      </c>
      <c r="M28" s="46"/>
      <c r="N28" s="46"/>
      <c r="O28" s="25"/>
    </row>
    <row r="29" spans="1:15" ht="16.5" customHeight="1" thickBot="1" x14ac:dyDescent="0.4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22"/>
    </row>
    <row r="30" spans="1:15" ht="16.5" customHeight="1" x14ac:dyDescent="0.35">
      <c r="A30" s="3"/>
      <c r="B30" s="18"/>
      <c r="C30" s="54" t="s">
        <v>1</v>
      </c>
      <c r="D30" s="40" t="s">
        <v>2</v>
      </c>
      <c r="E30" s="40"/>
      <c r="F30" s="40"/>
      <c r="G30" s="40" t="s">
        <v>3</v>
      </c>
      <c r="H30" s="40"/>
      <c r="I30" s="40" t="s">
        <v>4</v>
      </c>
      <c r="J30" s="40"/>
      <c r="K30" s="40" t="s">
        <v>5</v>
      </c>
      <c r="L30" s="40"/>
      <c r="M30" s="123"/>
      <c r="N30" s="4"/>
      <c r="O30" s="26"/>
    </row>
    <row r="31" spans="1:15" ht="16.5" customHeight="1" thickBot="1" x14ac:dyDescent="0.4">
      <c r="A31" s="3"/>
      <c r="B31" s="19"/>
      <c r="C31" s="55"/>
      <c r="D31" s="41"/>
      <c r="E31" s="41"/>
      <c r="F31" s="41"/>
      <c r="G31" s="41"/>
      <c r="H31" s="41"/>
      <c r="I31" s="41"/>
      <c r="J31" s="41"/>
      <c r="K31" s="41"/>
      <c r="L31" s="41"/>
      <c r="M31" s="124"/>
      <c r="N31" s="4"/>
      <c r="O31" s="23"/>
    </row>
    <row r="32" spans="1:15" ht="16.5" customHeight="1" x14ac:dyDescent="0.35">
      <c r="A32" s="3"/>
      <c r="B32" s="28"/>
      <c r="C32" s="34">
        <v>1</v>
      </c>
      <c r="D32" s="120">
        <f>IF(D11="MONTHLY",I9*(1+I11)^12,I9*I11+I9)</f>
        <v>0</v>
      </c>
      <c r="E32" s="120"/>
      <c r="F32" s="120"/>
      <c r="G32" s="116">
        <f>(D32-I9)/12</f>
        <v>0</v>
      </c>
      <c r="H32" s="116"/>
      <c r="I32" s="116">
        <f>(D32-I9)/52</f>
        <v>0</v>
      </c>
      <c r="J32" s="116"/>
      <c r="K32" s="116">
        <f>(D32-I9)/250</f>
        <v>0</v>
      </c>
      <c r="L32" s="116"/>
      <c r="M32" s="117"/>
      <c r="N32" s="16"/>
      <c r="O32" s="23"/>
    </row>
    <row r="33" spans="1:15" ht="16.5" customHeight="1" x14ac:dyDescent="0.35">
      <c r="A33" s="3"/>
      <c r="B33" s="28"/>
      <c r="C33" s="14">
        <v>2</v>
      </c>
      <c r="D33" s="112">
        <f>IF(D11="MONTHLY",D32*(1+I11)^12,D32*I11+D32)</f>
        <v>0</v>
      </c>
      <c r="E33" s="112"/>
      <c r="F33" s="112"/>
      <c r="G33" s="114">
        <f t="shared" ref="G33:G61" si="0">(D33-D32)/12</f>
        <v>0</v>
      </c>
      <c r="H33" s="114"/>
      <c r="I33" s="114">
        <f t="shared" ref="I33:I61" si="1">(D33-D32)/52</f>
        <v>0</v>
      </c>
      <c r="J33" s="114"/>
      <c r="K33" s="114">
        <f t="shared" ref="K33:K61" si="2">(D33-D32)/250</f>
        <v>0</v>
      </c>
      <c r="L33" s="114"/>
      <c r="M33" s="115"/>
      <c r="N33" s="9"/>
      <c r="O33" s="24"/>
    </row>
    <row r="34" spans="1:15" ht="16.5" customHeight="1" x14ac:dyDescent="0.35">
      <c r="A34" s="3"/>
      <c r="B34" s="28"/>
      <c r="C34" s="35">
        <v>3</v>
      </c>
      <c r="D34" s="113">
        <f>IF(D11="MONTHLY",D33*(1+I11)^12,D33*I11+D33)</f>
        <v>0</v>
      </c>
      <c r="E34" s="113"/>
      <c r="F34" s="113"/>
      <c r="G34" s="121">
        <f t="shared" si="0"/>
        <v>0</v>
      </c>
      <c r="H34" s="121"/>
      <c r="I34" s="121">
        <f t="shared" si="1"/>
        <v>0</v>
      </c>
      <c r="J34" s="121"/>
      <c r="K34" s="121">
        <f t="shared" si="2"/>
        <v>0</v>
      </c>
      <c r="L34" s="121"/>
      <c r="M34" s="122"/>
      <c r="N34" s="8"/>
      <c r="O34" s="24"/>
    </row>
    <row r="35" spans="1:15" ht="16.5" customHeight="1" x14ac:dyDescent="0.35">
      <c r="A35" s="3"/>
      <c r="B35" s="28"/>
      <c r="C35" s="15">
        <v>4</v>
      </c>
      <c r="D35" s="112">
        <f>IF(D11="MONTHLY",D34*(1+I11)^12,D34*I11+D34)</f>
        <v>0</v>
      </c>
      <c r="E35" s="112"/>
      <c r="F35" s="112"/>
      <c r="G35" s="114">
        <f t="shared" si="0"/>
        <v>0</v>
      </c>
      <c r="H35" s="114"/>
      <c r="I35" s="114">
        <f t="shared" si="1"/>
        <v>0</v>
      </c>
      <c r="J35" s="114"/>
      <c r="K35" s="114">
        <f t="shared" si="2"/>
        <v>0</v>
      </c>
      <c r="L35" s="114"/>
      <c r="M35" s="115"/>
      <c r="N35" s="5"/>
      <c r="O35" s="24"/>
    </row>
    <row r="36" spans="1:15" ht="16.5" customHeight="1" x14ac:dyDescent="0.35">
      <c r="A36" s="3"/>
      <c r="B36" s="28"/>
      <c r="C36" s="36">
        <v>5</v>
      </c>
      <c r="D36" s="113">
        <f>IF(D11="MONTHLY",D35*(1+I11)^12,D35*I11+D35)</f>
        <v>0</v>
      </c>
      <c r="E36" s="113"/>
      <c r="F36" s="113"/>
      <c r="G36" s="121">
        <f t="shared" si="0"/>
        <v>0</v>
      </c>
      <c r="H36" s="121"/>
      <c r="I36" s="121">
        <f t="shared" si="1"/>
        <v>0</v>
      </c>
      <c r="J36" s="121"/>
      <c r="K36" s="121">
        <f t="shared" si="2"/>
        <v>0</v>
      </c>
      <c r="L36" s="121"/>
      <c r="M36" s="122"/>
      <c r="N36" s="17"/>
      <c r="O36" s="27"/>
    </row>
    <row r="37" spans="1:15" ht="16.5" customHeight="1" x14ac:dyDescent="0.35">
      <c r="A37" s="3"/>
      <c r="B37" s="28"/>
      <c r="C37" s="14">
        <v>6</v>
      </c>
      <c r="D37" s="112">
        <f>IF(D11="MONTHLY",D36*(1+I11)^12,D36*I11+D36)</f>
        <v>0</v>
      </c>
      <c r="E37" s="112"/>
      <c r="F37" s="112"/>
      <c r="G37" s="114">
        <f t="shared" si="0"/>
        <v>0</v>
      </c>
      <c r="H37" s="114"/>
      <c r="I37" s="114">
        <f t="shared" si="1"/>
        <v>0</v>
      </c>
      <c r="J37" s="114"/>
      <c r="K37" s="114">
        <f t="shared" si="2"/>
        <v>0</v>
      </c>
      <c r="L37" s="114"/>
      <c r="M37" s="115"/>
      <c r="N37" s="17"/>
      <c r="O37" s="27"/>
    </row>
    <row r="38" spans="1:15" ht="16.5" customHeight="1" x14ac:dyDescent="0.35">
      <c r="A38" s="3"/>
      <c r="B38" s="28"/>
      <c r="C38" s="35">
        <v>7</v>
      </c>
      <c r="D38" s="113">
        <f>IF(D11="MONTHLY",D37*(1+I11)^12,D37*I11+D37)</f>
        <v>0</v>
      </c>
      <c r="E38" s="113"/>
      <c r="F38" s="113"/>
      <c r="G38" s="121">
        <f t="shared" si="0"/>
        <v>0</v>
      </c>
      <c r="H38" s="121"/>
      <c r="I38" s="121">
        <f t="shared" si="1"/>
        <v>0</v>
      </c>
      <c r="J38" s="121"/>
      <c r="K38" s="121">
        <f t="shared" si="2"/>
        <v>0</v>
      </c>
      <c r="L38" s="121"/>
      <c r="M38" s="122"/>
      <c r="N38" s="4"/>
      <c r="O38" s="22"/>
    </row>
    <row r="39" spans="1:15" ht="16.5" customHeight="1" x14ac:dyDescent="0.35">
      <c r="A39" s="3"/>
      <c r="B39" s="28"/>
      <c r="C39" s="15">
        <v>8</v>
      </c>
      <c r="D39" s="112">
        <f>IF(D11="MONTHLY",D38*(1+I11)^12,D38*I11+D38)</f>
        <v>0</v>
      </c>
      <c r="E39" s="112"/>
      <c r="F39" s="112"/>
      <c r="G39" s="114">
        <f t="shared" si="0"/>
        <v>0</v>
      </c>
      <c r="H39" s="114"/>
      <c r="I39" s="114">
        <f t="shared" si="1"/>
        <v>0</v>
      </c>
      <c r="J39" s="114"/>
      <c r="K39" s="114">
        <f t="shared" si="2"/>
        <v>0</v>
      </c>
      <c r="L39" s="114"/>
      <c r="M39" s="115"/>
      <c r="N39" s="16"/>
      <c r="O39" s="23"/>
    </row>
    <row r="40" spans="1:15" ht="16.5" customHeight="1" x14ac:dyDescent="0.35">
      <c r="A40" s="3"/>
      <c r="B40" s="28"/>
      <c r="C40" s="36">
        <v>9</v>
      </c>
      <c r="D40" s="113">
        <f>IF(D11="MONTHLY",D39*(1+I11)^12,D39*I11+D39)</f>
        <v>0</v>
      </c>
      <c r="E40" s="113"/>
      <c r="F40" s="113"/>
      <c r="G40" s="121">
        <f t="shared" si="0"/>
        <v>0</v>
      </c>
      <c r="H40" s="121"/>
      <c r="I40" s="121">
        <f t="shared" si="1"/>
        <v>0</v>
      </c>
      <c r="J40" s="121"/>
      <c r="K40" s="121">
        <f t="shared" si="2"/>
        <v>0</v>
      </c>
      <c r="L40" s="121"/>
      <c r="M40" s="122"/>
      <c r="N40" s="16"/>
      <c r="O40" s="23"/>
    </row>
    <row r="41" spans="1:15" ht="16.5" customHeight="1" x14ac:dyDescent="0.35">
      <c r="A41" s="3"/>
      <c r="B41" s="28"/>
      <c r="C41" s="14">
        <v>10</v>
      </c>
      <c r="D41" s="112">
        <f>IF(D11="MONTHLY",D40*(1+I11)^12,D40*I11+D40)</f>
        <v>0</v>
      </c>
      <c r="E41" s="112"/>
      <c r="F41" s="112"/>
      <c r="G41" s="114">
        <f t="shared" si="0"/>
        <v>0</v>
      </c>
      <c r="H41" s="114"/>
      <c r="I41" s="114">
        <f t="shared" si="1"/>
        <v>0</v>
      </c>
      <c r="J41" s="114"/>
      <c r="K41" s="114">
        <f t="shared" si="2"/>
        <v>0</v>
      </c>
      <c r="L41" s="114"/>
      <c r="M41" s="115"/>
      <c r="N41" s="9"/>
      <c r="O41" s="24"/>
    </row>
    <row r="42" spans="1:15" ht="16.5" customHeight="1" x14ac:dyDescent="0.35">
      <c r="A42" s="3"/>
      <c r="B42" s="28"/>
      <c r="C42" s="35">
        <v>11</v>
      </c>
      <c r="D42" s="113">
        <f>IF(D11="MONTHLY",D41*(1+I11)^12,D41*I11+D41)</f>
        <v>0</v>
      </c>
      <c r="E42" s="113"/>
      <c r="F42" s="113"/>
      <c r="G42" s="121">
        <f t="shared" si="0"/>
        <v>0</v>
      </c>
      <c r="H42" s="121"/>
      <c r="I42" s="121">
        <f t="shared" si="1"/>
        <v>0</v>
      </c>
      <c r="J42" s="121"/>
      <c r="K42" s="121">
        <f t="shared" si="2"/>
        <v>0</v>
      </c>
      <c r="L42" s="121"/>
      <c r="M42" s="122"/>
      <c r="N42" s="16"/>
      <c r="O42" s="23"/>
    </row>
    <row r="43" spans="1:15" ht="16.5" customHeight="1" x14ac:dyDescent="0.35">
      <c r="A43" s="3"/>
      <c r="B43" s="28"/>
      <c r="C43" s="14">
        <v>12</v>
      </c>
      <c r="D43" s="112">
        <f>IF(D11="MONTHLY",D42*(1+I11)^12,D42*I11+D42)</f>
        <v>0</v>
      </c>
      <c r="E43" s="112"/>
      <c r="F43" s="112"/>
      <c r="G43" s="114">
        <f t="shared" si="0"/>
        <v>0</v>
      </c>
      <c r="H43" s="114"/>
      <c r="I43" s="114">
        <f t="shared" si="1"/>
        <v>0</v>
      </c>
      <c r="J43" s="114"/>
      <c r="K43" s="114">
        <f t="shared" si="2"/>
        <v>0</v>
      </c>
      <c r="L43" s="114"/>
      <c r="M43" s="115"/>
      <c r="N43" s="9"/>
      <c r="O43" s="24"/>
    </row>
    <row r="44" spans="1:15" ht="16.5" customHeight="1" x14ac:dyDescent="0.35">
      <c r="A44" s="3"/>
      <c r="B44" s="28"/>
      <c r="C44" s="35">
        <v>13</v>
      </c>
      <c r="D44" s="113">
        <f>IF(D11="MONTHLY",D43*(1+I11)^12,D43*I11+D43)</f>
        <v>0</v>
      </c>
      <c r="E44" s="113"/>
      <c r="F44" s="113"/>
      <c r="G44" s="121">
        <f t="shared" si="0"/>
        <v>0</v>
      </c>
      <c r="H44" s="121"/>
      <c r="I44" s="121">
        <f t="shared" si="1"/>
        <v>0</v>
      </c>
      <c r="J44" s="121"/>
      <c r="K44" s="121">
        <f t="shared" si="2"/>
        <v>0</v>
      </c>
      <c r="L44" s="121"/>
      <c r="M44" s="122"/>
      <c r="N44" s="8"/>
      <c r="O44" s="24"/>
    </row>
    <row r="45" spans="1:15" ht="16.5" customHeight="1" x14ac:dyDescent="0.35">
      <c r="A45" s="3"/>
      <c r="B45" s="28"/>
      <c r="C45" s="15">
        <v>14</v>
      </c>
      <c r="D45" s="112">
        <f>IF(D11="MONTHLY",D44*(1+I11)^12,D44*I11+D44)</f>
        <v>0</v>
      </c>
      <c r="E45" s="112"/>
      <c r="F45" s="112"/>
      <c r="G45" s="114">
        <f t="shared" si="0"/>
        <v>0</v>
      </c>
      <c r="H45" s="114"/>
      <c r="I45" s="114">
        <f t="shared" si="1"/>
        <v>0</v>
      </c>
      <c r="J45" s="114"/>
      <c r="K45" s="114">
        <f t="shared" si="2"/>
        <v>0</v>
      </c>
      <c r="L45" s="114"/>
      <c r="M45" s="115"/>
      <c r="N45" s="5"/>
      <c r="O45" s="24"/>
    </row>
    <row r="46" spans="1:15" ht="16.5" customHeight="1" x14ac:dyDescent="0.35">
      <c r="A46" s="3"/>
      <c r="B46" s="28"/>
      <c r="C46" s="36">
        <v>15</v>
      </c>
      <c r="D46" s="113">
        <f>IF(D11="MONTHLY",D45*(1+I11)^12,D45*I11+D45)</f>
        <v>0</v>
      </c>
      <c r="E46" s="113"/>
      <c r="F46" s="113"/>
      <c r="G46" s="121">
        <f t="shared" si="0"/>
        <v>0</v>
      </c>
      <c r="H46" s="121"/>
      <c r="I46" s="121">
        <f t="shared" si="1"/>
        <v>0</v>
      </c>
      <c r="J46" s="121"/>
      <c r="K46" s="121">
        <f t="shared" si="2"/>
        <v>0</v>
      </c>
      <c r="L46" s="121"/>
      <c r="M46" s="122"/>
      <c r="N46" s="17"/>
      <c r="O46" s="27"/>
    </row>
    <row r="47" spans="1:15" ht="16.5" customHeight="1" x14ac:dyDescent="0.35">
      <c r="A47" s="3"/>
      <c r="B47" s="28"/>
      <c r="C47" s="14">
        <v>16</v>
      </c>
      <c r="D47" s="112">
        <f>IF(D11="MONTHLY",D46*(1+I11)^12,D46*I11+D46)</f>
        <v>0</v>
      </c>
      <c r="E47" s="112"/>
      <c r="F47" s="112"/>
      <c r="G47" s="114">
        <f t="shared" si="0"/>
        <v>0</v>
      </c>
      <c r="H47" s="114"/>
      <c r="I47" s="114">
        <f t="shared" si="1"/>
        <v>0</v>
      </c>
      <c r="J47" s="114"/>
      <c r="K47" s="114">
        <f t="shared" si="2"/>
        <v>0</v>
      </c>
      <c r="L47" s="114"/>
      <c r="M47" s="115"/>
      <c r="N47" s="17"/>
      <c r="O47" s="27"/>
    </row>
    <row r="48" spans="1:15" ht="16.5" customHeight="1" x14ac:dyDescent="0.35">
      <c r="A48" s="3"/>
      <c r="B48" s="28"/>
      <c r="C48" s="31">
        <v>17</v>
      </c>
      <c r="D48" s="125">
        <f>IF(D11="MONTHLY",D47*(1+I11)^12,D47*I11+D47)</f>
        <v>0</v>
      </c>
      <c r="E48" s="125"/>
      <c r="F48" s="125"/>
      <c r="G48" s="126">
        <f t="shared" si="0"/>
        <v>0</v>
      </c>
      <c r="H48" s="126"/>
      <c r="I48" s="126">
        <f t="shared" si="1"/>
        <v>0</v>
      </c>
      <c r="J48" s="126"/>
      <c r="K48" s="126">
        <f t="shared" si="2"/>
        <v>0</v>
      </c>
      <c r="L48" s="126"/>
      <c r="M48" s="127"/>
      <c r="N48" s="4"/>
      <c r="O48" s="22"/>
    </row>
    <row r="49" spans="1:15" ht="16.5" customHeight="1" x14ac:dyDescent="0.35">
      <c r="A49" s="3"/>
      <c r="B49" s="28"/>
      <c r="C49" s="15">
        <v>18</v>
      </c>
      <c r="D49" s="112">
        <f>IF(D11="MONTHLY",D48*(1+I11)^12,D48*I11+D48)</f>
        <v>0</v>
      </c>
      <c r="E49" s="112"/>
      <c r="F49" s="112"/>
      <c r="G49" s="114">
        <f t="shared" si="0"/>
        <v>0</v>
      </c>
      <c r="H49" s="114"/>
      <c r="I49" s="114">
        <f t="shared" si="1"/>
        <v>0</v>
      </c>
      <c r="J49" s="114"/>
      <c r="K49" s="114">
        <f t="shared" si="2"/>
        <v>0</v>
      </c>
      <c r="L49" s="114"/>
      <c r="M49" s="115"/>
      <c r="N49" s="16"/>
      <c r="O49" s="23"/>
    </row>
    <row r="50" spans="1:15" ht="16.5" customHeight="1" x14ac:dyDescent="0.35">
      <c r="A50" s="3"/>
      <c r="B50" s="28"/>
      <c r="C50" s="10">
        <v>19</v>
      </c>
      <c r="D50" s="125">
        <f>IF(D11="MONTHLY",D49*(1+I11)^12,D49*I11+D49)</f>
        <v>0</v>
      </c>
      <c r="E50" s="125"/>
      <c r="F50" s="125"/>
      <c r="G50" s="126">
        <f t="shared" si="0"/>
        <v>0</v>
      </c>
      <c r="H50" s="126"/>
      <c r="I50" s="126">
        <f t="shared" si="1"/>
        <v>0</v>
      </c>
      <c r="J50" s="126"/>
      <c r="K50" s="126">
        <f t="shared" si="2"/>
        <v>0</v>
      </c>
      <c r="L50" s="126"/>
      <c r="M50" s="127"/>
      <c r="N50" s="16"/>
      <c r="O50" s="23"/>
    </row>
    <row r="51" spans="1:15" ht="16.5" customHeight="1" x14ac:dyDescent="0.35">
      <c r="A51" s="3"/>
      <c r="B51" s="28"/>
      <c r="C51" s="14">
        <v>20</v>
      </c>
      <c r="D51" s="112">
        <f>IF(D11="MONTHLY",D50*(1+I11)^12,D50*I11+D50)</f>
        <v>0</v>
      </c>
      <c r="E51" s="112"/>
      <c r="F51" s="112"/>
      <c r="G51" s="114">
        <f t="shared" si="0"/>
        <v>0</v>
      </c>
      <c r="H51" s="114"/>
      <c r="I51" s="114">
        <f t="shared" si="1"/>
        <v>0</v>
      </c>
      <c r="J51" s="114"/>
      <c r="K51" s="114">
        <f t="shared" si="2"/>
        <v>0</v>
      </c>
      <c r="L51" s="114"/>
      <c r="M51" s="115"/>
      <c r="N51" s="9"/>
      <c r="O51" s="24"/>
    </row>
    <row r="52" spans="1:15" ht="16.5" customHeight="1" x14ac:dyDescent="0.35">
      <c r="A52" s="3"/>
      <c r="B52" s="28"/>
      <c r="C52" s="31">
        <v>21</v>
      </c>
      <c r="D52" s="125">
        <f>IF(D11="MONTHLY",D51*(1+I11)^12,D51*I11+D51)</f>
        <v>0</v>
      </c>
      <c r="E52" s="125"/>
      <c r="F52" s="125"/>
      <c r="G52" s="126">
        <f t="shared" si="0"/>
        <v>0</v>
      </c>
      <c r="H52" s="126"/>
      <c r="I52" s="126">
        <f t="shared" si="1"/>
        <v>0</v>
      </c>
      <c r="J52" s="126"/>
      <c r="K52" s="126">
        <f t="shared" si="2"/>
        <v>0</v>
      </c>
      <c r="L52" s="126"/>
      <c r="M52" s="127"/>
      <c r="N52" s="16"/>
      <c r="O52" s="23"/>
    </row>
    <row r="53" spans="1:15" ht="16.5" customHeight="1" x14ac:dyDescent="0.35">
      <c r="A53" s="3"/>
      <c r="B53" s="28"/>
      <c r="C53" s="14">
        <v>22</v>
      </c>
      <c r="D53" s="112">
        <f>IF(D11="MONTHLY",D52*(1+I11)^12,D52*I11+D52)</f>
        <v>0</v>
      </c>
      <c r="E53" s="112"/>
      <c r="F53" s="112"/>
      <c r="G53" s="114">
        <f t="shared" si="0"/>
        <v>0</v>
      </c>
      <c r="H53" s="114"/>
      <c r="I53" s="114">
        <f t="shared" si="1"/>
        <v>0</v>
      </c>
      <c r="J53" s="114"/>
      <c r="K53" s="114">
        <f t="shared" si="2"/>
        <v>0</v>
      </c>
      <c r="L53" s="114"/>
      <c r="M53" s="115"/>
      <c r="N53" s="9"/>
      <c r="O53" s="24"/>
    </row>
    <row r="54" spans="1:15" ht="16.5" customHeight="1" x14ac:dyDescent="0.35">
      <c r="A54" s="3"/>
      <c r="B54" s="28"/>
      <c r="C54" s="31">
        <v>23</v>
      </c>
      <c r="D54" s="125">
        <f>IF(D11="MONTHLY",D53*(1+I11)^12,D53*I11+D53)</f>
        <v>0</v>
      </c>
      <c r="E54" s="125"/>
      <c r="F54" s="125"/>
      <c r="G54" s="126">
        <f t="shared" si="0"/>
        <v>0</v>
      </c>
      <c r="H54" s="126"/>
      <c r="I54" s="126">
        <f t="shared" si="1"/>
        <v>0</v>
      </c>
      <c r="J54" s="126"/>
      <c r="K54" s="126">
        <f t="shared" si="2"/>
        <v>0</v>
      </c>
      <c r="L54" s="126"/>
      <c r="M54" s="127"/>
      <c r="N54" s="8"/>
      <c r="O54" s="24"/>
    </row>
    <row r="55" spans="1:15" ht="16.5" customHeight="1" x14ac:dyDescent="0.35">
      <c r="A55" s="3"/>
      <c r="B55" s="28"/>
      <c r="C55" s="15">
        <v>24</v>
      </c>
      <c r="D55" s="112">
        <f>IF(D11="MONTHLY",D54*(1+I11)^12,D54*I11+D54)</f>
        <v>0</v>
      </c>
      <c r="E55" s="112"/>
      <c r="F55" s="112"/>
      <c r="G55" s="114">
        <f t="shared" si="0"/>
        <v>0</v>
      </c>
      <c r="H55" s="114"/>
      <c r="I55" s="114">
        <f t="shared" si="1"/>
        <v>0</v>
      </c>
      <c r="J55" s="114"/>
      <c r="K55" s="114">
        <f t="shared" si="2"/>
        <v>0</v>
      </c>
      <c r="L55" s="114"/>
      <c r="M55" s="115"/>
      <c r="N55" s="5"/>
      <c r="O55" s="24"/>
    </row>
    <row r="56" spans="1:15" ht="16.5" customHeight="1" x14ac:dyDescent="0.35">
      <c r="A56" s="3"/>
      <c r="B56" s="28"/>
      <c r="C56" s="10">
        <v>25</v>
      </c>
      <c r="D56" s="125">
        <f>IF(D11="MONTHLY",D55*(1+I11)^12,D55*I11+D55)</f>
        <v>0</v>
      </c>
      <c r="E56" s="125"/>
      <c r="F56" s="125"/>
      <c r="G56" s="126">
        <f t="shared" si="0"/>
        <v>0</v>
      </c>
      <c r="H56" s="126"/>
      <c r="I56" s="126">
        <f t="shared" si="1"/>
        <v>0</v>
      </c>
      <c r="J56" s="126"/>
      <c r="K56" s="126">
        <f t="shared" si="2"/>
        <v>0</v>
      </c>
      <c r="L56" s="126"/>
      <c r="M56" s="127"/>
      <c r="N56" s="17"/>
      <c r="O56" s="27"/>
    </row>
    <row r="57" spans="1:15" ht="16.5" customHeight="1" x14ac:dyDescent="0.35">
      <c r="A57" s="3"/>
      <c r="B57" s="28"/>
      <c r="C57" s="14">
        <v>26</v>
      </c>
      <c r="D57" s="112">
        <f>IF(D11="MONTHLY",D56*(1+I11)^12,D56*I11+D56)</f>
        <v>0</v>
      </c>
      <c r="E57" s="112"/>
      <c r="F57" s="112"/>
      <c r="G57" s="114">
        <f t="shared" si="0"/>
        <v>0</v>
      </c>
      <c r="H57" s="114"/>
      <c r="I57" s="114">
        <f t="shared" si="1"/>
        <v>0</v>
      </c>
      <c r="J57" s="114"/>
      <c r="K57" s="114">
        <f t="shared" si="2"/>
        <v>0</v>
      </c>
      <c r="L57" s="114"/>
      <c r="M57" s="115"/>
      <c r="N57" s="17"/>
      <c r="O57" s="27"/>
    </row>
    <row r="58" spans="1:15" ht="16.5" customHeight="1" x14ac:dyDescent="0.35">
      <c r="A58" s="3"/>
      <c r="B58" s="28"/>
      <c r="C58" s="31">
        <v>27</v>
      </c>
      <c r="D58" s="125">
        <f>IF(D11="MONTHLY",D57*(1+I11)^12,D57*I11+D57)</f>
        <v>0</v>
      </c>
      <c r="E58" s="125"/>
      <c r="F58" s="125"/>
      <c r="G58" s="126">
        <f t="shared" si="0"/>
        <v>0</v>
      </c>
      <c r="H58" s="126"/>
      <c r="I58" s="126">
        <f t="shared" si="1"/>
        <v>0</v>
      </c>
      <c r="J58" s="126"/>
      <c r="K58" s="126">
        <f t="shared" si="2"/>
        <v>0</v>
      </c>
      <c r="L58" s="126"/>
      <c r="M58" s="127"/>
      <c r="N58" s="4"/>
      <c r="O58" s="22"/>
    </row>
    <row r="59" spans="1:15" ht="16.5" customHeight="1" x14ac:dyDescent="0.35">
      <c r="A59" s="3"/>
      <c r="B59" s="28"/>
      <c r="C59" s="15">
        <v>28</v>
      </c>
      <c r="D59" s="112">
        <f>IF(D11="MONTHLY",D58*(1+I11)^12,D58*I11+D58)</f>
        <v>0</v>
      </c>
      <c r="E59" s="112"/>
      <c r="F59" s="112"/>
      <c r="G59" s="114">
        <f t="shared" si="0"/>
        <v>0</v>
      </c>
      <c r="H59" s="114"/>
      <c r="I59" s="114">
        <f t="shared" si="1"/>
        <v>0</v>
      </c>
      <c r="J59" s="114"/>
      <c r="K59" s="114">
        <f t="shared" si="2"/>
        <v>0</v>
      </c>
      <c r="L59" s="114"/>
      <c r="M59" s="115"/>
      <c r="N59" s="16"/>
      <c r="O59" s="23"/>
    </row>
    <row r="60" spans="1:15" ht="16.5" customHeight="1" x14ac:dyDescent="0.35">
      <c r="A60" s="3"/>
      <c r="B60" s="28"/>
      <c r="C60" s="10">
        <v>29</v>
      </c>
      <c r="D60" s="125">
        <f>IF(D11="MONTHLY",D59*(1+I11)^12,D59*I11+D59)</f>
        <v>0</v>
      </c>
      <c r="E60" s="125"/>
      <c r="F60" s="125"/>
      <c r="G60" s="126">
        <f t="shared" si="0"/>
        <v>0</v>
      </c>
      <c r="H60" s="126"/>
      <c r="I60" s="126">
        <f t="shared" si="1"/>
        <v>0</v>
      </c>
      <c r="J60" s="126"/>
      <c r="K60" s="126">
        <f t="shared" si="2"/>
        <v>0</v>
      </c>
      <c r="L60" s="126"/>
      <c r="M60" s="127"/>
      <c r="N60" s="16"/>
      <c r="O60" s="23"/>
    </row>
    <row r="61" spans="1:15" ht="16.5" customHeight="1" thickBot="1" x14ac:dyDescent="0.4">
      <c r="A61" s="3"/>
      <c r="B61" s="28"/>
      <c r="C61" s="20">
        <v>30</v>
      </c>
      <c r="D61" s="146">
        <f>IF(D11="MONTHLY",D60*(1+I11)^12,D60*I11+D60)</f>
        <v>0</v>
      </c>
      <c r="E61" s="146"/>
      <c r="F61" s="146"/>
      <c r="G61" s="147">
        <f t="shared" si="0"/>
        <v>0</v>
      </c>
      <c r="H61" s="147"/>
      <c r="I61" s="147">
        <f t="shared" si="1"/>
        <v>0</v>
      </c>
      <c r="J61" s="147"/>
      <c r="K61" s="147">
        <f t="shared" si="2"/>
        <v>0</v>
      </c>
      <c r="L61" s="147"/>
      <c r="M61" s="148"/>
      <c r="N61" s="9"/>
      <c r="O61" s="24"/>
    </row>
    <row r="62" spans="1:15" x14ac:dyDescent="0.35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7"/>
    </row>
    <row r="63" spans="1:15" x14ac:dyDescent="0.35">
      <c r="A63" s="128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0"/>
    </row>
    <row r="64" spans="1:15" ht="15" thickBot="1" x14ac:dyDescent="0.4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3"/>
    </row>
    <row r="65" ht="15" thickTop="1" x14ac:dyDescent="0.35"/>
  </sheetData>
  <customSheetViews>
    <customSheetView guid="{E2D1F735-8DDB-4AEA-A6FA-CA23B3447F60}">
      <pageMargins left="0.7" right="0.7" top="0.75" bottom="0.75" header="0.3" footer="0.3"/>
    </customSheetView>
  </customSheetViews>
  <mergeCells count="176">
    <mergeCell ref="A62:O62"/>
    <mergeCell ref="A63:O63"/>
    <mergeCell ref="A64:O64"/>
    <mergeCell ref="D60:F60"/>
    <mergeCell ref="G60:H60"/>
    <mergeCell ref="I60:J60"/>
    <mergeCell ref="K60:M60"/>
    <mergeCell ref="K14:K15"/>
    <mergeCell ref="J26:L26"/>
    <mergeCell ref="B23:F23"/>
    <mergeCell ref="G23:H23"/>
    <mergeCell ref="I23:K23"/>
    <mergeCell ref="K17:K18"/>
    <mergeCell ref="I20:J21"/>
    <mergeCell ref="B24:G24"/>
    <mergeCell ref="B25:G25"/>
    <mergeCell ref="B26:G26"/>
    <mergeCell ref="D61:F61"/>
    <mergeCell ref="G61:H61"/>
    <mergeCell ref="I61:J61"/>
    <mergeCell ref="K61:M61"/>
    <mergeCell ref="D58:F58"/>
    <mergeCell ref="G58:H58"/>
    <mergeCell ref="I58:J58"/>
    <mergeCell ref="K58:M58"/>
    <mergeCell ref="D59:F59"/>
    <mergeCell ref="G59:H59"/>
    <mergeCell ref="I59:J59"/>
    <mergeCell ref="K59:M59"/>
    <mergeCell ref="D56:F56"/>
    <mergeCell ref="G56:H56"/>
    <mergeCell ref="I56:J56"/>
    <mergeCell ref="K56:M56"/>
    <mergeCell ref="D57:F57"/>
    <mergeCell ref="G57:H57"/>
    <mergeCell ref="I57:J57"/>
    <mergeCell ref="K57:M57"/>
    <mergeCell ref="D53:F53"/>
    <mergeCell ref="G53:H53"/>
    <mergeCell ref="I53:J53"/>
    <mergeCell ref="K53:M53"/>
    <mergeCell ref="D54:F54"/>
    <mergeCell ref="G54:H54"/>
    <mergeCell ref="I54:J54"/>
    <mergeCell ref="K54:M54"/>
    <mergeCell ref="D55:F55"/>
    <mergeCell ref="G55:H55"/>
    <mergeCell ref="I55:J55"/>
    <mergeCell ref="K55:M55"/>
    <mergeCell ref="D50:F50"/>
    <mergeCell ref="G50:H50"/>
    <mergeCell ref="I50:J50"/>
    <mergeCell ref="K50:M50"/>
    <mergeCell ref="D51:F51"/>
    <mergeCell ref="G51:H51"/>
    <mergeCell ref="I51:J51"/>
    <mergeCell ref="K51:M51"/>
    <mergeCell ref="D52:F52"/>
    <mergeCell ref="G52:H52"/>
    <mergeCell ref="I52:J52"/>
    <mergeCell ref="K52:M52"/>
    <mergeCell ref="D47:F47"/>
    <mergeCell ref="G47:H47"/>
    <mergeCell ref="I47:J47"/>
    <mergeCell ref="K47:M47"/>
    <mergeCell ref="D48:F48"/>
    <mergeCell ref="G48:H48"/>
    <mergeCell ref="I48:J48"/>
    <mergeCell ref="K48:M48"/>
    <mergeCell ref="D49:F49"/>
    <mergeCell ref="G49:H49"/>
    <mergeCell ref="I49:J49"/>
    <mergeCell ref="K49:M49"/>
    <mergeCell ref="D44:F44"/>
    <mergeCell ref="G44:H44"/>
    <mergeCell ref="I44:J44"/>
    <mergeCell ref="K44:M44"/>
    <mergeCell ref="D45:F45"/>
    <mergeCell ref="G45:H45"/>
    <mergeCell ref="I45:J45"/>
    <mergeCell ref="K45:M45"/>
    <mergeCell ref="D46:F46"/>
    <mergeCell ref="G46:H46"/>
    <mergeCell ref="I46:J46"/>
    <mergeCell ref="K46:M46"/>
    <mergeCell ref="D43:F43"/>
    <mergeCell ref="G43:H43"/>
    <mergeCell ref="I43:J43"/>
    <mergeCell ref="K43:M43"/>
    <mergeCell ref="I40:J40"/>
    <mergeCell ref="K40:M40"/>
    <mergeCell ref="D41:F41"/>
    <mergeCell ref="G41:H41"/>
    <mergeCell ref="I41:J41"/>
    <mergeCell ref="K41:M41"/>
    <mergeCell ref="D42:F42"/>
    <mergeCell ref="G42:H42"/>
    <mergeCell ref="I42:J42"/>
    <mergeCell ref="K42:M42"/>
    <mergeCell ref="D37:F37"/>
    <mergeCell ref="G37:H37"/>
    <mergeCell ref="I37:J37"/>
    <mergeCell ref="K37:M37"/>
    <mergeCell ref="D40:F40"/>
    <mergeCell ref="G40:H40"/>
    <mergeCell ref="D38:F38"/>
    <mergeCell ref="G38:H38"/>
    <mergeCell ref="I38:J38"/>
    <mergeCell ref="K38:M38"/>
    <mergeCell ref="D39:F39"/>
    <mergeCell ref="G39:H39"/>
    <mergeCell ref="I39:J39"/>
    <mergeCell ref="K39:M39"/>
    <mergeCell ref="D35:F35"/>
    <mergeCell ref="D36:F36"/>
    <mergeCell ref="K33:M33"/>
    <mergeCell ref="K32:M32"/>
    <mergeCell ref="H26:I26"/>
    <mergeCell ref="I33:J33"/>
    <mergeCell ref="D32:F32"/>
    <mergeCell ref="D33:F33"/>
    <mergeCell ref="D34:F34"/>
    <mergeCell ref="K34:M34"/>
    <mergeCell ref="K35:M35"/>
    <mergeCell ref="K36:M36"/>
    <mergeCell ref="G33:H33"/>
    <mergeCell ref="G34:H34"/>
    <mergeCell ref="G35:H35"/>
    <mergeCell ref="G36:H36"/>
    <mergeCell ref="I34:J34"/>
    <mergeCell ref="I35:J35"/>
    <mergeCell ref="I36:J36"/>
    <mergeCell ref="I32:J32"/>
    <mergeCell ref="K30:M31"/>
    <mergeCell ref="G30:H31"/>
    <mergeCell ref="I30:J31"/>
    <mergeCell ref="G32:H32"/>
    <mergeCell ref="B2:N7"/>
    <mergeCell ref="B11:C11"/>
    <mergeCell ref="G14:H15"/>
    <mergeCell ref="F14:F15"/>
    <mergeCell ref="K11:K12"/>
    <mergeCell ref="I17:J18"/>
    <mergeCell ref="K20:K21"/>
    <mergeCell ref="A19:O19"/>
    <mergeCell ref="J24:L24"/>
    <mergeCell ref="L17:N18"/>
    <mergeCell ref="L20:N21"/>
    <mergeCell ref="B8:J8"/>
    <mergeCell ref="I9:J10"/>
    <mergeCell ref="L11:N12"/>
    <mergeCell ref="L14:N15"/>
    <mergeCell ref="A16:O16"/>
    <mergeCell ref="I11:J12"/>
    <mergeCell ref="B12:H12"/>
    <mergeCell ref="B9:H9"/>
    <mergeCell ref="B10:H10"/>
    <mergeCell ref="A13:O13"/>
    <mergeCell ref="H24:I24"/>
    <mergeCell ref="D30:F31"/>
    <mergeCell ref="E11:H11"/>
    <mergeCell ref="M23:N23"/>
    <mergeCell ref="L28:N28"/>
    <mergeCell ref="B28:K28"/>
    <mergeCell ref="I14:J15"/>
    <mergeCell ref="H25:I25"/>
    <mergeCell ref="J25:L25"/>
    <mergeCell ref="C30:C31"/>
    <mergeCell ref="B14:E15"/>
    <mergeCell ref="F17:F18"/>
    <mergeCell ref="F20:F21"/>
    <mergeCell ref="G17:H18"/>
    <mergeCell ref="G20:H21"/>
    <mergeCell ref="B17:E18"/>
    <mergeCell ref="B20:E21"/>
    <mergeCell ref="A22:O22"/>
  </mergeCells>
  <conditionalFormatting sqref="C32:M61">
    <cfRule type="expression" dxfId="0" priority="1">
      <formula>INDIRECT("S"&amp;ROW())="DOUBLE"</formula>
    </cfRule>
  </conditionalFormatting>
  <dataValidations count="1">
    <dataValidation type="list" allowBlank="1" showInputMessage="1" showErrorMessage="1" sqref="D11" xr:uid="{00000000-0002-0000-0000-000000000000}">
      <formula1>#REF!</formula1>
    </dataValidation>
  </dataValidations>
  <pageMargins left="0.7" right="0.7" top="0.75" bottom="0.75" header="0.3" footer="0.3"/>
  <pageSetup scale="64" orientation="portrait"/>
  <ignoredErrors>
    <ignoredError sqref="H25 G23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Compounding Calculator</vt:lpstr>
      <vt:lpstr>'Account Compounding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Hill</dc:creator>
  <cp:lastModifiedBy>Anthony Verner</cp:lastModifiedBy>
  <cp:lastPrinted>2012-12-03T22:33:22Z</cp:lastPrinted>
  <dcterms:created xsi:type="dcterms:W3CDTF">2011-10-02T18:38:41Z</dcterms:created>
  <dcterms:modified xsi:type="dcterms:W3CDTF">2024-06-17T03:46:19Z</dcterms:modified>
</cp:coreProperties>
</file>